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organizacyjny03\Desktop\przetargi poczta\poczta na 2023\"/>
    </mc:Choice>
  </mc:AlternateContent>
  <xr:revisionPtr revIDLastSave="0" documentId="13_ncr:1_{7956F520-14A3-4DB7-B613-B2A5770E2A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7" i="1" l="1"/>
  <c r="D98" i="1"/>
  <c r="D8" i="1"/>
  <c r="D4" i="1"/>
  <c r="D5" i="1"/>
  <c r="D56" i="1"/>
  <c r="D13" i="1"/>
  <c r="D14" i="1"/>
  <c r="D15" i="1"/>
  <c r="D80" i="1"/>
  <c r="D10" i="1"/>
  <c r="D11" i="1"/>
  <c r="D12" i="1"/>
  <c r="D93" i="1"/>
  <c r="D91" i="1"/>
  <c r="D89" i="1"/>
  <c r="D9" i="1"/>
  <c r="D6" i="1"/>
  <c r="D74" i="1"/>
  <c r="D20" i="1"/>
  <c r="D18" i="1"/>
  <c r="D7" i="1"/>
  <c r="D30" i="1"/>
  <c r="D28" i="1"/>
  <c r="D59" i="1"/>
  <c r="D16" i="1"/>
  <c r="D83" i="1"/>
  <c r="D62" i="1"/>
  <c r="D22" i="1"/>
</calcChain>
</file>

<file path=xl/sharedStrings.xml><?xml version="1.0" encoding="utf-8"?>
<sst xmlns="http://schemas.openxmlformats.org/spreadsheetml/2006/main" count="152" uniqueCount="71">
  <si>
    <t>Lp.</t>
  </si>
  <si>
    <t>Rodzaj</t>
  </si>
  <si>
    <t>Waga</t>
  </si>
  <si>
    <t>Cena jednostkowa brutto wg oferty Wykonawcy</t>
  </si>
  <si>
    <t>ZWYKŁE EKONOMICZNE</t>
  </si>
  <si>
    <t>S do 500 g</t>
  </si>
  <si>
    <t>M do 1000 g</t>
  </si>
  <si>
    <t>L do 2000 g</t>
  </si>
  <si>
    <t>Przesyłki listowe nierejestrowane krajowe</t>
  </si>
  <si>
    <t>ZWYKŁE PRIORYTETOWE</t>
  </si>
  <si>
    <t>Przesyłki listowe rejestrowane krajowe</t>
  </si>
  <si>
    <t>POLECONE EKONOMICZNE</t>
  </si>
  <si>
    <t>POLECONE PRIORYTETOWE</t>
  </si>
  <si>
    <t>EKONOMICZNE</t>
  </si>
  <si>
    <t>do 1 kg gabaryt A</t>
  </si>
  <si>
    <t>do 1 kg gabaryt B</t>
  </si>
  <si>
    <t>od 1 kg do 2 kg gabaryt A</t>
  </si>
  <si>
    <t>od 1 kg do 2 kg gabaryt B</t>
  </si>
  <si>
    <t>od 2 kg do 5 kg gabaryt A</t>
  </si>
  <si>
    <t>od 2 kg do 5 kg gabaryt B</t>
  </si>
  <si>
    <t>od 5 kg do 10 kg gabaryt A</t>
  </si>
  <si>
    <t>od 5 kg do 10 kg gabaryt B</t>
  </si>
  <si>
    <t>do 50 g</t>
  </si>
  <si>
    <t>ponad 50 g do 100 g</t>
  </si>
  <si>
    <t>ponad 100 g do 350 g</t>
  </si>
  <si>
    <t>ponad 350 g do 500 g</t>
  </si>
  <si>
    <t>ponad 500 g do 1000 g</t>
  </si>
  <si>
    <t>ponad 1000 g do 2000 g</t>
  </si>
  <si>
    <t>PRIORYTETOWE</t>
  </si>
  <si>
    <t>Ponad 50 g do 100 g</t>
  </si>
  <si>
    <t>Ponad 100 g do 350 g</t>
  </si>
  <si>
    <t>Ponad 350 g do 500 g</t>
  </si>
  <si>
    <t>Ponad 500 g do 1000 g</t>
  </si>
  <si>
    <t>Ponad 1000 g do 2000 g</t>
  </si>
  <si>
    <t>Usługa „Zwrot paczki rejestrowanej do siedziby zamawiającego” w obrocie krajowym</t>
  </si>
  <si>
    <t>Potwierdzenie odbioru w obrocie krajowym</t>
  </si>
  <si>
    <t>Potwierdzenie odbioru w obrocie zagranicznym</t>
  </si>
  <si>
    <t>Cena jednostkowa netto</t>
  </si>
  <si>
    <t>Stawka podatku VAT</t>
  </si>
  <si>
    <t xml:space="preserve">Ilość przesyłek w okresie 12 miesięcy </t>
  </si>
  <si>
    <t>Wartośc brutto               (w zł) (4x7)</t>
  </si>
  <si>
    <t>Wartość netto              (w zł) (4x5)</t>
  </si>
  <si>
    <t>SUMA</t>
  </si>
  <si>
    <t>zastępca kierownika</t>
  </si>
  <si>
    <r>
      <t xml:space="preserve">Przesyłki rejestrowane </t>
    </r>
    <r>
      <rPr>
        <b/>
        <sz val="10"/>
        <color theme="1"/>
        <rFont val="Times New Roman"/>
        <family val="1"/>
        <charset val="238"/>
      </rPr>
      <t>zagraniczne</t>
    </r>
    <r>
      <rPr>
        <sz val="10"/>
        <color theme="1"/>
        <rFont val="Times New Roman"/>
        <family val="1"/>
        <charset val="238"/>
      </rPr>
      <t xml:space="preserve"> Australia, Oceania</t>
    </r>
  </si>
  <si>
    <r>
      <t xml:space="preserve">Przesyłki rejestrowane </t>
    </r>
    <r>
      <rPr>
        <b/>
        <sz val="10"/>
        <color theme="1"/>
        <rFont val="Times New Roman"/>
        <family val="1"/>
        <charset val="238"/>
      </rPr>
      <t>zagraniczne</t>
    </r>
    <r>
      <rPr>
        <sz val="10"/>
        <color theme="1"/>
        <rFont val="Times New Roman"/>
        <family val="1"/>
        <charset val="238"/>
      </rPr>
      <t xml:space="preserve"> Ameryka Południowa, Środkowa, Azja</t>
    </r>
  </si>
  <si>
    <r>
      <t xml:space="preserve">Przesyłki </t>
    </r>
    <r>
      <rPr>
        <b/>
        <sz val="10"/>
        <color theme="1"/>
        <rFont val="Times New Roman"/>
        <family val="1"/>
        <charset val="238"/>
      </rPr>
      <t>nierejestrowane zagraniczne</t>
    </r>
    <r>
      <rPr>
        <sz val="10"/>
        <color theme="1"/>
        <rFont val="Times New Roman"/>
        <family val="1"/>
        <charset val="238"/>
      </rPr>
      <t xml:space="preserve"> obszar Europy</t>
    </r>
  </si>
  <si>
    <r>
      <t xml:space="preserve">Przesyłki </t>
    </r>
    <r>
      <rPr>
        <b/>
        <sz val="10"/>
        <color theme="1"/>
        <rFont val="Times New Roman"/>
        <family val="1"/>
        <charset val="238"/>
      </rPr>
      <t>nierejestrowane zagraniczne</t>
    </r>
    <r>
      <rPr>
        <sz val="10"/>
        <color theme="1"/>
        <rFont val="Times New Roman"/>
        <family val="1"/>
        <charset val="238"/>
      </rPr>
      <t xml:space="preserve"> Ameryka Północna, Afryka</t>
    </r>
  </si>
  <si>
    <r>
      <t xml:space="preserve">Przesyłki </t>
    </r>
    <r>
      <rPr>
        <b/>
        <sz val="10"/>
        <color theme="1"/>
        <rFont val="Times New Roman"/>
        <family val="1"/>
        <charset val="238"/>
      </rPr>
      <t>nierejestrowane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zagraniczne</t>
    </r>
    <r>
      <rPr>
        <sz val="10"/>
        <color theme="1"/>
        <rFont val="Times New Roman"/>
        <family val="1"/>
        <charset val="238"/>
      </rPr>
      <t xml:space="preserve"> Ameryka Południowa, Środkowa, Azja</t>
    </r>
  </si>
  <si>
    <r>
      <t xml:space="preserve">Przesyłki </t>
    </r>
    <r>
      <rPr>
        <b/>
        <sz val="10"/>
        <color theme="1"/>
        <rFont val="Times New Roman"/>
        <family val="1"/>
        <charset val="238"/>
      </rPr>
      <t>nierejestrowane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zagraniczne</t>
    </r>
    <r>
      <rPr>
        <sz val="10"/>
        <color theme="1"/>
        <rFont val="Times New Roman"/>
        <family val="1"/>
        <charset val="238"/>
      </rPr>
      <t xml:space="preserve"> Australia, Oceania</t>
    </r>
  </si>
  <si>
    <r>
      <t xml:space="preserve">Przesyłki </t>
    </r>
    <r>
      <rPr>
        <b/>
        <sz val="10"/>
        <color theme="1"/>
        <rFont val="Times New Roman"/>
        <family val="1"/>
        <charset val="238"/>
      </rPr>
      <t>rejestrowane zagraniczne</t>
    </r>
    <r>
      <rPr>
        <sz val="10"/>
        <color theme="1"/>
        <rFont val="Times New Roman"/>
        <family val="1"/>
        <charset val="238"/>
      </rPr>
      <t xml:space="preserve"> Ameryka Północna, Afryka</t>
    </r>
  </si>
  <si>
    <r>
      <t xml:space="preserve">Przesyłki </t>
    </r>
    <r>
      <rPr>
        <b/>
        <sz val="10"/>
        <color theme="1"/>
        <rFont val="Times New Roman"/>
        <family val="1"/>
        <charset val="238"/>
      </rPr>
      <t>rejestrowane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zagraniczne</t>
    </r>
    <r>
      <rPr>
        <sz val="10"/>
        <color theme="1"/>
        <rFont val="Times New Roman"/>
        <family val="1"/>
        <charset val="238"/>
      </rPr>
      <t xml:space="preserve">  obszar Europy</t>
    </r>
  </si>
  <si>
    <r>
      <rPr>
        <b/>
        <sz val="10"/>
        <color theme="1"/>
        <rFont val="Times New Roman"/>
        <family val="1"/>
        <charset val="238"/>
      </rPr>
      <t>Paczki</t>
    </r>
    <r>
      <rPr>
        <sz val="10"/>
        <color theme="1"/>
        <rFont val="Times New Roman"/>
        <family val="1"/>
        <charset val="238"/>
      </rPr>
      <t xml:space="preserve"> rejestrowane niebędące paczkami najszybszej kategorii w obrocie</t>
    </r>
    <r>
      <rPr>
        <b/>
        <sz val="10"/>
        <color theme="1"/>
        <rFont val="Times New Roman"/>
        <family val="1"/>
        <charset val="238"/>
      </rPr>
      <t xml:space="preserve"> krajowym</t>
    </r>
  </si>
  <si>
    <r>
      <rPr>
        <b/>
        <sz val="10"/>
        <color theme="1"/>
        <rFont val="Times New Roman"/>
        <family val="1"/>
        <charset val="238"/>
      </rPr>
      <t>Paczki</t>
    </r>
    <r>
      <rPr>
        <sz val="10"/>
        <color theme="1"/>
        <rFont val="Times New Roman"/>
        <family val="1"/>
        <charset val="238"/>
      </rPr>
      <t xml:space="preserve"> rejestrowane najszybszej kategorii w obrocie</t>
    </r>
    <r>
      <rPr>
        <b/>
        <sz val="10"/>
        <color theme="1"/>
        <rFont val="Times New Roman"/>
        <family val="1"/>
        <charset val="238"/>
      </rPr>
      <t xml:space="preserve"> krajowym </t>
    </r>
  </si>
  <si>
    <r>
      <t>Usługa „</t>
    </r>
    <r>
      <rPr>
        <b/>
        <sz val="10"/>
        <color theme="1"/>
        <rFont val="Times New Roman"/>
        <family val="1"/>
        <charset val="238"/>
      </rPr>
      <t>Zwrot przesyłki rejestrowanej</t>
    </r>
    <r>
      <rPr>
        <sz val="10"/>
        <color theme="1"/>
        <rFont val="Times New Roman"/>
        <family val="1"/>
        <charset val="238"/>
      </rPr>
      <t xml:space="preserve"> do siedziby zamawiającego” w obrocie </t>
    </r>
    <r>
      <rPr>
        <b/>
        <sz val="10"/>
        <color theme="1"/>
        <rFont val="Times New Roman"/>
        <family val="1"/>
        <charset val="238"/>
      </rPr>
      <t>krajowym</t>
    </r>
  </si>
  <si>
    <r>
      <t>Usługa „</t>
    </r>
    <r>
      <rPr>
        <b/>
        <sz val="10"/>
        <color theme="1"/>
        <rFont val="Times New Roman"/>
        <family val="1"/>
        <charset val="238"/>
      </rPr>
      <t xml:space="preserve">Zwrot przesyłki rejestrowanej </t>
    </r>
    <r>
      <rPr>
        <sz val="10"/>
        <color theme="1"/>
        <rFont val="Times New Roman"/>
        <family val="1"/>
        <charset val="238"/>
      </rPr>
      <t xml:space="preserve">do siedziby zamawiającego” w obrocie </t>
    </r>
    <r>
      <rPr>
        <b/>
        <sz val="10"/>
        <color theme="1"/>
        <rFont val="Times New Roman"/>
        <family val="1"/>
        <charset val="238"/>
      </rPr>
      <t>zagranicznym</t>
    </r>
  </si>
  <si>
    <t>Załącznik nr 6 do SIWZ</t>
  </si>
  <si>
    <t>1. Wymiary przesyłek listowych:</t>
  </si>
  <si>
    <t>FORMAT S to przesyłki o wymiarach:</t>
  </si>
  <si>
    <t>MINIMUM – wymiary strony adresowej nie mogą być mniejsze niż 90 x 140 mm,</t>
  </si>
  <si>
    <t>MAKSIMUM – żaden z wymiarów nie może przekroczyć: wysokość 20 mm, długość 230 mm, szerokość 160 mm.</t>
  </si>
  <si>
    <t>FORMAT M to przesyłki o wymiarach:</t>
  </si>
  <si>
    <t>MINIMUM wymiary strony adresowej nie mogą być mniejsze niż 90 x 140 mm,</t>
  </si>
  <si>
    <t>MAKSIMUM – żaden z wymiarów nie może przekroczyć: wysokość 20 mm, długość 325 mm, szerokość 230 mm.</t>
  </si>
  <si>
    <t>FORMAT L to przesyłki o wymiarach:</t>
  </si>
  <si>
    <t>MAKSIMUM – suma długości, szerokości i wysokości 900 mm, przy czym największy z tych wymiarów (długość) nie może przekroczyć 600 mm.</t>
  </si>
  <si>
    <t>2. Wymiary paczek:</t>
  </si>
  <si>
    <t>Minimalne: 9 cm x 14 cm (strona adresowa) z tolerancją +/-2 mm</t>
  </si>
  <si>
    <t>Maksymalne: długość + obwód (mierzony w innym kierunku niż długość) = maksymalnie 300 cm przy czym:</t>
  </si>
  <si>
    <t>Gabaryt A – długość = maksymalnie 60 cm, szerokość = maksymalnie 50 cm, wysokość = maksymalnie 30 cm</t>
  </si>
  <si>
    <t>Gabaryt B – jeżeli choć jeden wymiar: długość &gt; 60 cm lub szerokość &gt; 50 cm lub wysokość &gt; 30 cm, przy czym największy wymiar nie może przekroczyć 150 cm.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</si>
</sst>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0" fontId="2" fillId="0" borderId="6" xfId="0" applyFont="1" applyBorder="1" applyAlignment="1">
      <alignment vertical="center"/>
    </xf>
    <xf numFmtId="164" fontId="1" fillId="0" borderId="6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ill="1"/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0" xfId="0" applyFont="1"/>
    <xf numFmtId="4" fontId="5" fillId="0" borderId="0" xfId="0" applyNumberFormat="1" applyFont="1"/>
    <xf numFmtId="16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1"/>
  <sheetViews>
    <sheetView tabSelected="1" workbookViewId="0">
      <selection activeCell="K11" sqref="K11"/>
    </sheetView>
  </sheetViews>
  <sheetFormatPr defaultRowHeight="15" x14ac:dyDescent="0.25"/>
  <cols>
    <col min="1" max="1" width="5.42578125" customWidth="1"/>
    <col min="2" max="2" width="33.85546875" customWidth="1"/>
    <col min="3" max="3" width="23.5703125" customWidth="1"/>
    <col min="4" max="4" width="11.85546875" style="38" customWidth="1"/>
    <col min="5" max="5" width="10.7109375" customWidth="1"/>
    <col min="6" max="6" width="7.85546875" customWidth="1"/>
    <col min="7" max="7" width="13.140625" customWidth="1"/>
    <col min="8" max="8" width="15.28515625" customWidth="1"/>
    <col min="9" max="9" width="16.7109375" customWidth="1"/>
    <col min="13" max="13" width="13.85546875" customWidth="1"/>
  </cols>
  <sheetData>
    <row r="1" spans="1:9" x14ac:dyDescent="0.25">
      <c r="A1" s="47" t="s">
        <v>56</v>
      </c>
      <c r="B1" s="47"/>
      <c r="C1" s="47"/>
      <c r="D1" s="47"/>
      <c r="E1" s="47"/>
      <c r="F1" s="47"/>
      <c r="G1" s="47"/>
      <c r="H1" s="47"/>
      <c r="I1" s="47"/>
    </row>
    <row r="2" spans="1:9" ht="60.75" customHeight="1" x14ac:dyDescent="0.25">
      <c r="A2" s="1" t="s">
        <v>0</v>
      </c>
      <c r="B2" s="1" t="s">
        <v>1</v>
      </c>
      <c r="C2" s="2" t="s">
        <v>2</v>
      </c>
      <c r="D2" s="29" t="s">
        <v>39</v>
      </c>
      <c r="E2" s="1" t="s">
        <v>37</v>
      </c>
      <c r="F2" s="1" t="s">
        <v>38</v>
      </c>
      <c r="G2" s="1" t="s">
        <v>3</v>
      </c>
      <c r="H2" s="1" t="s">
        <v>40</v>
      </c>
      <c r="I2" s="1" t="s">
        <v>41</v>
      </c>
    </row>
    <row r="3" spans="1:9" ht="10.5" customHeight="1" thickBot="1" x14ac:dyDescent="0.3">
      <c r="A3" s="8"/>
      <c r="B3" s="8">
        <v>2</v>
      </c>
      <c r="C3" s="9">
        <v>3</v>
      </c>
      <c r="D3" s="30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</row>
    <row r="4" spans="1:9" ht="18.75" customHeight="1" thickBot="1" x14ac:dyDescent="0.3">
      <c r="A4" s="39">
        <v>1</v>
      </c>
      <c r="B4" s="10" t="s">
        <v>8</v>
      </c>
      <c r="C4" s="11" t="s">
        <v>5</v>
      </c>
      <c r="D4" s="31">
        <f>16+26+12+18+291+14+16+32+13+286+27+20</f>
        <v>771</v>
      </c>
      <c r="E4" s="23"/>
      <c r="F4" s="23"/>
      <c r="G4" s="24"/>
      <c r="H4" s="28"/>
      <c r="I4" s="12"/>
    </row>
    <row r="5" spans="1:9" ht="18.75" customHeight="1" thickBot="1" x14ac:dyDescent="0.3">
      <c r="A5" s="40"/>
      <c r="B5" s="1" t="s">
        <v>4</v>
      </c>
      <c r="C5" s="3" t="s">
        <v>6</v>
      </c>
      <c r="D5" s="32">
        <f>7+1+5+2+7+7+19+1+4+14</f>
        <v>67</v>
      </c>
      <c r="E5" s="25"/>
      <c r="F5" s="25"/>
      <c r="G5" s="24"/>
      <c r="H5" s="28"/>
      <c r="I5" s="4"/>
    </row>
    <row r="6" spans="1:9" ht="18.75" customHeight="1" thickBot="1" x14ac:dyDescent="0.3">
      <c r="A6" s="41"/>
      <c r="B6" s="13"/>
      <c r="C6" s="14" t="s">
        <v>7</v>
      </c>
      <c r="D6" s="33">
        <f>3+7+3+15+10+2+16+6</f>
        <v>62</v>
      </c>
      <c r="E6" s="26"/>
      <c r="F6" s="26"/>
      <c r="G6" s="24"/>
      <c r="H6" s="28"/>
      <c r="I6" s="15"/>
    </row>
    <row r="7" spans="1:9" ht="18.75" customHeight="1" thickBot="1" x14ac:dyDescent="0.3">
      <c r="A7" s="39">
        <v>2</v>
      </c>
      <c r="B7" s="10" t="s">
        <v>8</v>
      </c>
      <c r="C7" s="11" t="s">
        <v>5</v>
      </c>
      <c r="D7" s="31">
        <f>1+3</f>
        <v>4</v>
      </c>
      <c r="E7" s="23"/>
      <c r="F7" s="23"/>
      <c r="G7" s="24"/>
      <c r="H7" s="28"/>
      <c r="I7" s="12"/>
    </row>
    <row r="8" spans="1:9" ht="18.75" customHeight="1" thickBot="1" x14ac:dyDescent="0.3">
      <c r="A8" s="40"/>
      <c r="B8" s="1" t="s">
        <v>9</v>
      </c>
      <c r="C8" s="3" t="s">
        <v>6</v>
      </c>
      <c r="D8" s="34">
        <f>1+7+1+1</f>
        <v>10</v>
      </c>
      <c r="E8" s="25"/>
      <c r="F8" s="25"/>
      <c r="G8" s="24"/>
      <c r="H8" s="28"/>
      <c r="I8" s="4"/>
    </row>
    <row r="9" spans="1:9" ht="18.75" customHeight="1" thickBot="1" x14ac:dyDescent="0.3">
      <c r="A9" s="41"/>
      <c r="B9" s="13"/>
      <c r="C9" s="14" t="s">
        <v>7</v>
      </c>
      <c r="D9" s="35">
        <f>1+2+2+1+1</f>
        <v>7</v>
      </c>
      <c r="E9" s="26"/>
      <c r="F9" s="26"/>
      <c r="G9" s="24"/>
      <c r="H9" s="28"/>
      <c r="I9" s="15"/>
    </row>
    <row r="10" spans="1:9" ht="18.75" customHeight="1" thickBot="1" x14ac:dyDescent="0.3">
      <c r="A10" s="39">
        <v>3</v>
      </c>
      <c r="B10" s="10" t="s">
        <v>10</v>
      </c>
      <c r="C10" s="11" t="s">
        <v>5</v>
      </c>
      <c r="D10" s="31">
        <f>2585+2720+2787+2989+5900+2898+4919+2658+2738+3058+3094+3300</f>
        <v>39646</v>
      </c>
      <c r="E10" s="23"/>
      <c r="F10" s="23"/>
      <c r="G10" s="24"/>
      <c r="H10" s="28"/>
      <c r="I10" s="12"/>
    </row>
    <row r="11" spans="1:9" ht="18.75" customHeight="1" thickBot="1" x14ac:dyDescent="0.3">
      <c r="A11" s="40"/>
      <c r="B11" s="1" t="s">
        <v>11</v>
      </c>
      <c r="C11" s="3" t="s">
        <v>6</v>
      </c>
      <c r="D11" s="32">
        <f>330+336+344+330+310+356+455+301+390+379+344+403</f>
        <v>4278</v>
      </c>
      <c r="E11" s="25"/>
      <c r="F11" s="25"/>
      <c r="G11" s="24"/>
      <c r="H11" s="28"/>
      <c r="I11" s="4"/>
    </row>
    <row r="12" spans="1:9" ht="18.75" customHeight="1" thickBot="1" x14ac:dyDescent="0.3">
      <c r="A12" s="41"/>
      <c r="B12" s="13"/>
      <c r="C12" s="14" t="s">
        <v>7</v>
      </c>
      <c r="D12" s="33">
        <f>27+30+33+26+24+47+47+24+29+31+41+28</f>
        <v>387</v>
      </c>
      <c r="E12" s="26"/>
      <c r="F12" s="26"/>
      <c r="G12" s="24"/>
      <c r="H12" s="28"/>
      <c r="I12" s="15"/>
    </row>
    <row r="13" spans="1:9" ht="18.75" customHeight="1" thickBot="1" x14ac:dyDescent="0.3">
      <c r="A13" s="39">
        <v>4</v>
      </c>
      <c r="B13" s="10" t="s">
        <v>10</v>
      </c>
      <c r="C13" s="11" t="s">
        <v>5</v>
      </c>
      <c r="D13" s="36">
        <f>10+13+7+12+9+11+13+28+38+12+11</f>
        <v>164</v>
      </c>
      <c r="E13" s="23"/>
      <c r="F13" s="23"/>
      <c r="G13" s="24"/>
      <c r="H13" s="28"/>
      <c r="I13" s="12"/>
    </row>
    <row r="14" spans="1:9" ht="18.75" customHeight="1" thickBot="1" x14ac:dyDescent="0.3">
      <c r="A14" s="40"/>
      <c r="B14" s="1" t="s">
        <v>12</v>
      </c>
      <c r="C14" s="3" t="s">
        <v>6</v>
      </c>
      <c r="D14" s="34">
        <f>4+13+9+7+4+14+6+6+13+7+14</f>
        <v>97</v>
      </c>
      <c r="E14" s="25"/>
      <c r="F14" s="25"/>
      <c r="G14" s="24"/>
      <c r="H14" s="28"/>
      <c r="I14" s="4"/>
    </row>
    <row r="15" spans="1:9" ht="18.75" customHeight="1" thickBot="1" x14ac:dyDescent="0.3">
      <c r="A15" s="41"/>
      <c r="B15" s="13"/>
      <c r="C15" s="14" t="s">
        <v>7</v>
      </c>
      <c r="D15" s="35">
        <f>13+1+2+1+2+2+3+3+3+9+4+2</f>
        <v>45</v>
      </c>
      <c r="E15" s="26"/>
      <c r="F15" s="26"/>
      <c r="G15" s="24"/>
      <c r="H15" s="28"/>
      <c r="I15" s="15"/>
    </row>
    <row r="16" spans="1:9" ht="18.75" customHeight="1" thickBot="1" x14ac:dyDescent="0.3">
      <c r="A16" s="39">
        <v>5</v>
      </c>
      <c r="B16" s="42" t="s">
        <v>52</v>
      </c>
      <c r="C16" s="11" t="s">
        <v>14</v>
      </c>
      <c r="D16" s="31">
        <f>1+2</f>
        <v>3</v>
      </c>
      <c r="E16" s="23"/>
      <c r="F16" s="23"/>
      <c r="G16" s="24"/>
      <c r="H16" s="28"/>
      <c r="I16" s="12"/>
    </row>
    <row r="17" spans="1:9" ht="18.75" customHeight="1" thickBot="1" x14ac:dyDescent="0.3">
      <c r="A17" s="40"/>
      <c r="B17" s="43"/>
      <c r="C17" s="3" t="s">
        <v>15</v>
      </c>
      <c r="D17" s="32">
        <v>1</v>
      </c>
      <c r="E17" s="25"/>
      <c r="F17" s="25"/>
      <c r="G17" s="24"/>
      <c r="H17" s="28"/>
      <c r="I17" s="4"/>
    </row>
    <row r="18" spans="1:9" ht="18.75" customHeight="1" thickBot="1" x14ac:dyDescent="0.3">
      <c r="A18" s="40"/>
      <c r="B18" s="43"/>
      <c r="C18" s="3" t="s">
        <v>16</v>
      </c>
      <c r="D18" s="32">
        <f>1+3+1+2+1+1+1</f>
        <v>10</v>
      </c>
      <c r="E18" s="25"/>
      <c r="F18" s="25"/>
      <c r="G18" s="24"/>
      <c r="H18" s="28"/>
      <c r="I18" s="4"/>
    </row>
    <row r="19" spans="1:9" ht="18.75" customHeight="1" thickBot="1" x14ac:dyDescent="0.3">
      <c r="A19" s="40"/>
      <c r="B19" s="1" t="s">
        <v>13</v>
      </c>
      <c r="C19" s="3" t="s">
        <v>17</v>
      </c>
      <c r="D19" s="32">
        <v>1</v>
      </c>
      <c r="E19" s="25"/>
      <c r="F19" s="25"/>
      <c r="G19" s="24"/>
      <c r="H19" s="28"/>
      <c r="I19" s="4"/>
    </row>
    <row r="20" spans="1:9" ht="18.75" customHeight="1" thickBot="1" x14ac:dyDescent="0.3">
      <c r="A20" s="40"/>
      <c r="B20" s="5"/>
      <c r="C20" s="3" t="s">
        <v>18</v>
      </c>
      <c r="D20" s="32">
        <f>4+1+1+2+1+1+2+1+1</f>
        <v>14</v>
      </c>
      <c r="E20" s="25"/>
      <c r="F20" s="25"/>
      <c r="G20" s="24"/>
      <c r="H20" s="28"/>
      <c r="I20" s="4"/>
    </row>
    <row r="21" spans="1:9" ht="18.75" customHeight="1" thickBot="1" x14ac:dyDescent="0.3">
      <c r="A21" s="40"/>
      <c r="B21" s="5"/>
      <c r="C21" s="3" t="s">
        <v>19</v>
      </c>
      <c r="D21" s="32">
        <v>1</v>
      </c>
      <c r="E21" s="25"/>
      <c r="F21" s="25"/>
      <c r="G21" s="24"/>
      <c r="H21" s="28"/>
      <c r="I21" s="4"/>
    </row>
    <row r="22" spans="1:9" ht="18.75" customHeight="1" thickBot="1" x14ac:dyDescent="0.3">
      <c r="A22" s="40"/>
      <c r="B22" s="5"/>
      <c r="C22" s="3" t="s">
        <v>20</v>
      </c>
      <c r="D22" s="32">
        <f>1</f>
        <v>1</v>
      </c>
      <c r="E22" s="25"/>
      <c r="F22" s="25"/>
      <c r="G22" s="24"/>
      <c r="H22" s="28"/>
      <c r="I22" s="4"/>
    </row>
    <row r="23" spans="1:9" ht="18.75" customHeight="1" thickBot="1" x14ac:dyDescent="0.3">
      <c r="A23" s="41"/>
      <c r="B23" s="13"/>
      <c r="C23" s="14" t="s">
        <v>21</v>
      </c>
      <c r="D23" s="33">
        <v>1</v>
      </c>
      <c r="E23" s="26"/>
      <c r="F23" s="26"/>
      <c r="G23" s="24"/>
      <c r="H23" s="28"/>
      <c r="I23" s="15"/>
    </row>
    <row r="24" spans="1:9" ht="18.75" customHeight="1" thickBot="1" x14ac:dyDescent="0.3">
      <c r="A24" s="39">
        <v>6</v>
      </c>
      <c r="B24" s="42" t="s">
        <v>53</v>
      </c>
      <c r="C24" s="11" t="s">
        <v>14</v>
      </c>
      <c r="D24" s="31">
        <v>1</v>
      </c>
      <c r="E24" s="23"/>
      <c r="F24" s="23"/>
      <c r="G24" s="24"/>
      <c r="H24" s="28"/>
      <c r="I24" s="12"/>
    </row>
    <row r="25" spans="1:9" ht="18.75" customHeight="1" thickBot="1" x14ac:dyDescent="0.3">
      <c r="A25" s="40"/>
      <c r="B25" s="43"/>
      <c r="C25" s="3" t="s">
        <v>15</v>
      </c>
      <c r="D25" s="32">
        <v>1</v>
      </c>
      <c r="E25" s="25"/>
      <c r="F25" s="25"/>
      <c r="G25" s="24"/>
      <c r="H25" s="28"/>
      <c r="I25" s="4"/>
    </row>
    <row r="26" spans="1:9" ht="18.75" customHeight="1" thickBot="1" x14ac:dyDescent="0.3">
      <c r="A26" s="40"/>
      <c r="B26" s="43"/>
      <c r="C26" s="3" t="s">
        <v>16</v>
      </c>
      <c r="D26" s="32">
        <v>1</v>
      </c>
      <c r="E26" s="25"/>
      <c r="F26" s="25"/>
      <c r="G26" s="24"/>
      <c r="H26" s="28"/>
      <c r="I26" s="4"/>
    </row>
    <row r="27" spans="1:9" ht="18.75" customHeight="1" thickBot="1" x14ac:dyDescent="0.3">
      <c r="A27" s="40"/>
      <c r="B27" s="7"/>
      <c r="C27" s="3" t="s">
        <v>17</v>
      </c>
      <c r="D27" s="32">
        <v>1</v>
      </c>
      <c r="E27" s="25"/>
      <c r="F27" s="25"/>
      <c r="G27" s="24"/>
      <c r="H27" s="28"/>
      <c r="I27" s="4"/>
    </row>
    <row r="28" spans="1:9" ht="18.75" customHeight="1" thickBot="1" x14ac:dyDescent="0.3">
      <c r="A28" s="40"/>
      <c r="B28" s="1" t="s">
        <v>28</v>
      </c>
      <c r="C28" s="3" t="s">
        <v>18</v>
      </c>
      <c r="D28" s="32">
        <f>1</f>
        <v>1</v>
      </c>
      <c r="E28" s="25"/>
      <c r="F28" s="25"/>
      <c r="G28" s="24"/>
      <c r="H28" s="28"/>
      <c r="I28" s="4"/>
    </row>
    <row r="29" spans="1:9" ht="18.75" customHeight="1" thickBot="1" x14ac:dyDescent="0.3">
      <c r="A29" s="40"/>
      <c r="B29" s="7"/>
      <c r="C29" s="3" t="s">
        <v>19</v>
      </c>
      <c r="D29" s="32">
        <v>1</v>
      </c>
      <c r="E29" s="25"/>
      <c r="F29" s="25"/>
      <c r="G29" s="24"/>
      <c r="H29" s="28"/>
      <c r="I29" s="4"/>
    </row>
    <row r="30" spans="1:9" ht="18.75" customHeight="1" thickBot="1" x14ac:dyDescent="0.3">
      <c r="A30" s="40"/>
      <c r="B30" s="7"/>
      <c r="C30" s="3" t="s">
        <v>20</v>
      </c>
      <c r="D30" s="32">
        <f>1</f>
        <v>1</v>
      </c>
      <c r="E30" s="25"/>
      <c r="F30" s="25"/>
      <c r="G30" s="24"/>
      <c r="H30" s="28"/>
      <c r="I30" s="4"/>
    </row>
    <row r="31" spans="1:9" ht="18.75" customHeight="1" thickBot="1" x14ac:dyDescent="0.3">
      <c r="A31" s="41"/>
      <c r="B31" s="16"/>
      <c r="C31" s="14" t="s">
        <v>21</v>
      </c>
      <c r="D31" s="33">
        <v>1</v>
      </c>
      <c r="E31" s="26"/>
      <c r="F31" s="26"/>
      <c r="G31" s="24"/>
      <c r="H31" s="28"/>
      <c r="I31" s="15"/>
    </row>
    <row r="32" spans="1:9" ht="18.75" customHeight="1" thickBot="1" x14ac:dyDescent="0.3">
      <c r="A32" s="39">
        <v>7</v>
      </c>
      <c r="B32" s="42" t="s">
        <v>46</v>
      </c>
      <c r="C32" s="11" t="s">
        <v>22</v>
      </c>
      <c r="D32" s="31">
        <v>1</v>
      </c>
      <c r="E32" s="23"/>
      <c r="F32" s="23"/>
      <c r="G32" s="24"/>
      <c r="H32" s="28"/>
      <c r="I32" s="12"/>
    </row>
    <row r="33" spans="1:9" ht="18.75" customHeight="1" thickBot="1" x14ac:dyDescent="0.3">
      <c r="A33" s="40"/>
      <c r="B33" s="43"/>
      <c r="C33" s="3" t="s">
        <v>23</v>
      </c>
      <c r="D33" s="32">
        <v>1</v>
      </c>
      <c r="E33" s="25"/>
      <c r="F33" s="25"/>
      <c r="G33" s="24"/>
      <c r="H33" s="28"/>
      <c r="I33" s="4"/>
    </row>
    <row r="34" spans="1:9" ht="18.75" customHeight="1" thickBot="1" x14ac:dyDescent="0.3">
      <c r="A34" s="40"/>
      <c r="B34" s="1" t="s">
        <v>28</v>
      </c>
      <c r="C34" s="3" t="s">
        <v>24</v>
      </c>
      <c r="D34" s="32">
        <v>1</v>
      </c>
      <c r="E34" s="25"/>
      <c r="F34" s="25"/>
      <c r="G34" s="24"/>
      <c r="H34" s="28"/>
      <c r="I34" s="4"/>
    </row>
    <row r="35" spans="1:9" ht="18.75" customHeight="1" thickBot="1" x14ac:dyDescent="0.3">
      <c r="A35" s="40"/>
      <c r="B35" s="6"/>
      <c r="C35" s="3" t="s">
        <v>25</v>
      </c>
      <c r="D35" s="32">
        <v>1</v>
      </c>
      <c r="E35" s="25"/>
      <c r="F35" s="25"/>
      <c r="G35" s="24"/>
      <c r="H35" s="28"/>
      <c r="I35" s="4"/>
    </row>
    <row r="36" spans="1:9" ht="18.75" customHeight="1" thickBot="1" x14ac:dyDescent="0.3">
      <c r="A36" s="40"/>
      <c r="B36" s="6"/>
      <c r="C36" s="3" t="s">
        <v>26</v>
      </c>
      <c r="D36" s="32">
        <v>1</v>
      </c>
      <c r="E36" s="25"/>
      <c r="F36" s="25"/>
      <c r="G36" s="24"/>
      <c r="H36" s="28"/>
      <c r="I36" s="4"/>
    </row>
    <row r="37" spans="1:9" ht="18.75" customHeight="1" thickBot="1" x14ac:dyDescent="0.3">
      <c r="A37" s="41"/>
      <c r="B37" s="17"/>
      <c r="C37" s="14" t="s">
        <v>27</v>
      </c>
      <c r="D37" s="33">
        <v>1</v>
      </c>
      <c r="E37" s="26"/>
      <c r="F37" s="26"/>
      <c r="G37" s="24"/>
      <c r="H37" s="28"/>
      <c r="I37" s="15"/>
    </row>
    <row r="38" spans="1:9" ht="18.75" customHeight="1" thickBot="1" x14ac:dyDescent="0.3">
      <c r="A38" s="39">
        <v>8</v>
      </c>
      <c r="B38" s="42" t="s">
        <v>47</v>
      </c>
      <c r="C38" s="11" t="s">
        <v>22</v>
      </c>
      <c r="D38" s="31">
        <v>1</v>
      </c>
      <c r="E38" s="23"/>
      <c r="F38" s="23"/>
      <c r="G38" s="24"/>
      <c r="H38" s="28"/>
      <c r="I38" s="12"/>
    </row>
    <row r="39" spans="1:9" ht="18.75" customHeight="1" thickBot="1" x14ac:dyDescent="0.3">
      <c r="A39" s="40"/>
      <c r="B39" s="43"/>
      <c r="C39" s="3" t="s">
        <v>23</v>
      </c>
      <c r="D39" s="32">
        <v>1</v>
      </c>
      <c r="E39" s="25"/>
      <c r="F39" s="25"/>
      <c r="G39" s="24"/>
      <c r="H39" s="28"/>
      <c r="I39" s="4"/>
    </row>
    <row r="40" spans="1:9" ht="18.75" customHeight="1" thickBot="1" x14ac:dyDescent="0.3">
      <c r="A40" s="40"/>
      <c r="B40" s="1" t="s">
        <v>28</v>
      </c>
      <c r="C40" s="3" t="s">
        <v>24</v>
      </c>
      <c r="D40" s="32">
        <v>1</v>
      </c>
      <c r="E40" s="25"/>
      <c r="F40" s="25"/>
      <c r="G40" s="24"/>
      <c r="H40" s="28"/>
      <c r="I40" s="4"/>
    </row>
    <row r="41" spans="1:9" ht="18.75" customHeight="1" thickBot="1" x14ac:dyDescent="0.3">
      <c r="A41" s="40"/>
      <c r="B41" s="5"/>
      <c r="C41" s="22" t="s">
        <v>43</v>
      </c>
      <c r="D41" s="32">
        <v>1</v>
      </c>
      <c r="E41" s="25"/>
      <c r="F41" s="25"/>
      <c r="G41" s="24"/>
      <c r="H41" s="28"/>
      <c r="I41" s="4"/>
    </row>
    <row r="42" spans="1:9" ht="18.75" customHeight="1" thickBot="1" x14ac:dyDescent="0.3">
      <c r="A42" s="40"/>
      <c r="B42" s="5"/>
      <c r="C42" s="3" t="s">
        <v>26</v>
      </c>
      <c r="D42" s="32">
        <v>1</v>
      </c>
      <c r="E42" s="25"/>
      <c r="F42" s="25"/>
      <c r="G42" s="24"/>
      <c r="H42" s="28"/>
      <c r="I42" s="4"/>
    </row>
    <row r="43" spans="1:9" ht="18.75" customHeight="1" thickBot="1" x14ac:dyDescent="0.3">
      <c r="A43" s="41"/>
      <c r="B43" s="13"/>
      <c r="C43" s="14" t="s">
        <v>27</v>
      </c>
      <c r="D43" s="33">
        <v>1</v>
      </c>
      <c r="E43" s="26"/>
      <c r="F43" s="26"/>
      <c r="G43" s="24"/>
      <c r="H43" s="28"/>
      <c r="I43" s="15"/>
    </row>
    <row r="44" spans="1:9" ht="18.75" customHeight="1" thickBot="1" x14ac:dyDescent="0.3">
      <c r="A44" s="39">
        <v>9</v>
      </c>
      <c r="B44" s="42" t="s">
        <v>48</v>
      </c>
      <c r="C44" s="11" t="s">
        <v>22</v>
      </c>
      <c r="D44" s="31">
        <v>1</v>
      </c>
      <c r="E44" s="23"/>
      <c r="F44" s="23"/>
      <c r="G44" s="24"/>
      <c r="H44" s="28"/>
      <c r="I44" s="12"/>
    </row>
    <row r="45" spans="1:9" ht="18.75" customHeight="1" thickBot="1" x14ac:dyDescent="0.3">
      <c r="A45" s="40"/>
      <c r="B45" s="43"/>
      <c r="C45" s="3" t="s">
        <v>23</v>
      </c>
      <c r="D45" s="32">
        <v>1</v>
      </c>
      <c r="E45" s="25"/>
      <c r="F45" s="25"/>
      <c r="G45" s="24"/>
      <c r="H45" s="28"/>
      <c r="I45" s="4"/>
    </row>
    <row r="46" spans="1:9" ht="18.75" customHeight="1" thickBot="1" x14ac:dyDescent="0.3">
      <c r="A46" s="40"/>
      <c r="B46" s="1" t="s">
        <v>28</v>
      </c>
      <c r="C46" s="3" t="s">
        <v>24</v>
      </c>
      <c r="D46" s="32">
        <v>1</v>
      </c>
      <c r="E46" s="25"/>
      <c r="F46" s="25"/>
      <c r="G46" s="24"/>
      <c r="H46" s="28"/>
      <c r="I46" s="4"/>
    </row>
    <row r="47" spans="1:9" ht="18.75" customHeight="1" thickBot="1" x14ac:dyDescent="0.3">
      <c r="A47" s="40"/>
      <c r="B47" s="5"/>
      <c r="C47" s="3" t="s">
        <v>25</v>
      </c>
      <c r="D47" s="32">
        <v>1</v>
      </c>
      <c r="E47" s="25"/>
      <c r="F47" s="25"/>
      <c r="G47" s="24"/>
      <c r="H47" s="28"/>
      <c r="I47" s="4"/>
    </row>
    <row r="48" spans="1:9" ht="18.75" customHeight="1" thickBot="1" x14ac:dyDescent="0.3">
      <c r="A48" s="40"/>
      <c r="B48" s="5"/>
      <c r="C48" s="3" t="s">
        <v>26</v>
      </c>
      <c r="D48" s="32">
        <v>1</v>
      </c>
      <c r="E48" s="25"/>
      <c r="F48" s="25"/>
      <c r="G48" s="24"/>
      <c r="H48" s="28"/>
      <c r="I48" s="4"/>
    </row>
    <row r="49" spans="1:9" ht="18.75" customHeight="1" thickBot="1" x14ac:dyDescent="0.3">
      <c r="A49" s="41"/>
      <c r="B49" s="13"/>
      <c r="C49" s="14" t="s">
        <v>27</v>
      </c>
      <c r="D49" s="33">
        <v>1</v>
      </c>
      <c r="E49" s="26"/>
      <c r="F49" s="26"/>
      <c r="G49" s="24"/>
      <c r="H49" s="28"/>
      <c r="I49" s="15"/>
    </row>
    <row r="50" spans="1:9" ht="18.75" customHeight="1" thickBot="1" x14ac:dyDescent="0.3">
      <c r="A50" s="39">
        <v>10</v>
      </c>
      <c r="B50" s="42" t="s">
        <v>49</v>
      </c>
      <c r="C50" s="11" t="s">
        <v>22</v>
      </c>
      <c r="D50" s="31">
        <v>1</v>
      </c>
      <c r="E50" s="23"/>
      <c r="F50" s="23"/>
      <c r="G50" s="24"/>
      <c r="H50" s="28"/>
      <c r="I50" s="12"/>
    </row>
    <row r="51" spans="1:9" ht="18.75" customHeight="1" thickBot="1" x14ac:dyDescent="0.3">
      <c r="A51" s="40"/>
      <c r="B51" s="43"/>
      <c r="C51" s="3" t="s">
        <v>23</v>
      </c>
      <c r="D51" s="32">
        <v>1</v>
      </c>
      <c r="E51" s="25"/>
      <c r="F51" s="25"/>
      <c r="G51" s="24"/>
      <c r="H51" s="28"/>
      <c r="I51" s="4"/>
    </row>
    <row r="52" spans="1:9" ht="18.75" customHeight="1" thickBot="1" x14ac:dyDescent="0.3">
      <c r="A52" s="40"/>
      <c r="B52" s="1" t="s">
        <v>28</v>
      </c>
      <c r="C52" s="3" t="s">
        <v>24</v>
      </c>
      <c r="D52" s="32">
        <v>1</v>
      </c>
      <c r="E52" s="25"/>
      <c r="F52" s="25"/>
      <c r="G52" s="24"/>
      <c r="H52" s="28"/>
      <c r="I52" s="4"/>
    </row>
    <row r="53" spans="1:9" ht="18.75" customHeight="1" thickBot="1" x14ac:dyDescent="0.3">
      <c r="A53" s="40"/>
      <c r="B53" s="5"/>
      <c r="C53" s="3" t="s">
        <v>25</v>
      </c>
      <c r="D53" s="32">
        <v>1</v>
      </c>
      <c r="E53" s="25"/>
      <c r="F53" s="25"/>
      <c r="G53" s="24"/>
      <c r="H53" s="28"/>
      <c r="I53" s="4"/>
    </row>
    <row r="54" spans="1:9" ht="18.75" customHeight="1" thickBot="1" x14ac:dyDescent="0.3">
      <c r="A54" s="40"/>
      <c r="B54" s="5"/>
      <c r="C54" s="3" t="s">
        <v>26</v>
      </c>
      <c r="D54" s="32">
        <v>1</v>
      </c>
      <c r="E54" s="25"/>
      <c r="F54" s="25"/>
      <c r="G54" s="24"/>
      <c r="H54" s="28"/>
      <c r="I54" s="4"/>
    </row>
    <row r="55" spans="1:9" ht="18.75" customHeight="1" thickBot="1" x14ac:dyDescent="0.3">
      <c r="A55" s="41"/>
      <c r="B55" s="13"/>
      <c r="C55" s="14" t="s">
        <v>27</v>
      </c>
      <c r="D55" s="33">
        <v>1</v>
      </c>
      <c r="E55" s="26"/>
      <c r="F55" s="26"/>
      <c r="G55" s="24"/>
      <c r="H55" s="28"/>
      <c r="I55" s="15"/>
    </row>
    <row r="56" spans="1:9" ht="18.75" customHeight="1" thickBot="1" x14ac:dyDescent="0.3">
      <c r="A56" s="39">
        <v>11</v>
      </c>
      <c r="B56" s="42" t="s">
        <v>51</v>
      </c>
      <c r="C56" s="11" t="s">
        <v>22</v>
      </c>
      <c r="D56" s="31">
        <f>15+34+19+32+13+13+12+11+17+13+18+9</f>
        <v>206</v>
      </c>
      <c r="E56" s="23"/>
      <c r="F56" s="23"/>
      <c r="G56" s="24"/>
      <c r="H56" s="28"/>
      <c r="I56" s="12"/>
    </row>
    <row r="57" spans="1:9" ht="18.75" customHeight="1" thickBot="1" x14ac:dyDescent="0.3">
      <c r="A57" s="40"/>
      <c r="B57" s="43"/>
      <c r="C57" s="3" t="s">
        <v>23</v>
      </c>
      <c r="D57" s="32">
        <v>1</v>
      </c>
      <c r="E57" s="25"/>
      <c r="F57" s="25"/>
      <c r="G57" s="24"/>
      <c r="H57" s="28"/>
      <c r="I57" s="4"/>
    </row>
    <row r="58" spans="1:9" ht="18.75" customHeight="1" thickBot="1" x14ac:dyDescent="0.3">
      <c r="A58" s="40"/>
      <c r="B58" s="1" t="s">
        <v>12</v>
      </c>
      <c r="C58" s="3" t="s">
        <v>24</v>
      </c>
      <c r="D58" s="32">
        <v>1</v>
      </c>
      <c r="E58" s="25"/>
      <c r="F58" s="25"/>
      <c r="G58" s="24"/>
      <c r="H58" s="28"/>
      <c r="I58" s="4"/>
    </row>
    <row r="59" spans="1:9" ht="18.75" customHeight="1" thickBot="1" x14ac:dyDescent="0.3">
      <c r="A59" s="40"/>
      <c r="B59" s="6"/>
      <c r="C59" s="3" t="s">
        <v>25</v>
      </c>
      <c r="D59" s="32">
        <f>1+1</f>
        <v>2</v>
      </c>
      <c r="E59" s="25"/>
      <c r="F59" s="25"/>
      <c r="G59" s="24"/>
      <c r="H59" s="28"/>
      <c r="I59" s="4"/>
    </row>
    <row r="60" spans="1:9" ht="18.75" customHeight="1" thickBot="1" x14ac:dyDescent="0.3">
      <c r="A60" s="40"/>
      <c r="B60" s="6"/>
      <c r="C60" s="3" t="s">
        <v>26</v>
      </c>
      <c r="D60" s="32">
        <v>1</v>
      </c>
      <c r="E60" s="25"/>
      <c r="F60" s="25"/>
      <c r="G60" s="24"/>
      <c r="H60" s="28"/>
      <c r="I60" s="4"/>
    </row>
    <row r="61" spans="1:9" ht="18.75" customHeight="1" thickBot="1" x14ac:dyDescent="0.3">
      <c r="A61" s="41"/>
      <c r="B61" s="17"/>
      <c r="C61" s="14" t="s">
        <v>27</v>
      </c>
      <c r="D61" s="33">
        <v>1</v>
      </c>
      <c r="E61" s="26"/>
      <c r="F61" s="26"/>
      <c r="G61" s="24"/>
      <c r="H61" s="28"/>
      <c r="I61" s="15"/>
    </row>
    <row r="62" spans="1:9" ht="18.75" customHeight="1" thickBot="1" x14ac:dyDescent="0.3">
      <c r="A62" s="39">
        <v>12</v>
      </c>
      <c r="B62" s="42" t="s">
        <v>50</v>
      </c>
      <c r="C62" s="11" t="s">
        <v>22</v>
      </c>
      <c r="D62" s="31">
        <f>1+1+1</f>
        <v>3</v>
      </c>
      <c r="E62" s="23"/>
      <c r="F62" s="23"/>
      <c r="G62" s="24"/>
      <c r="H62" s="28"/>
      <c r="I62" s="12"/>
    </row>
    <row r="63" spans="1:9" ht="18.75" customHeight="1" thickBot="1" x14ac:dyDescent="0.3">
      <c r="A63" s="40"/>
      <c r="B63" s="43"/>
      <c r="C63" s="3" t="s">
        <v>23</v>
      </c>
      <c r="D63" s="32">
        <v>1</v>
      </c>
      <c r="E63" s="25"/>
      <c r="F63" s="25"/>
      <c r="G63" s="24"/>
      <c r="H63" s="28"/>
      <c r="I63" s="4"/>
    </row>
    <row r="64" spans="1:9" ht="18.75" customHeight="1" thickBot="1" x14ac:dyDescent="0.3">
      <c r="A64" s="40"/>
      <c r="B64" s="1" t="s">
        <v>12</v>
      </c>
      <c r="C64" s="3" t="s">
        <v>24</v>
      </c>
      <c r="D64" s="32">
        <v>1</v>
      </c>
      <c r="E64" s="25"/>
      <c r="F64" s="25"/>
      <c r="G64" s="24"/>
      <c r="H64" s="28"/>
      <c r="I64" s="4"/>
    </row>
    <row r="65" spans="1:9" ht="18.75" customHeight="1" thickBot="1" x14ac:dyDescent="0.3">
      <c r="A65" s="40"/>
      <c r="B65" s="5"/>
      <c r="C65" s="3" t="s">
        <v>25</v>
      </c>
      <c r="D65" s="32">
        <v>1</v>
      </c>
      <c r="E65" s="25"/>
      <c r="F65" s="25"/>
      <c r="G65" s="24"/>
      <c r="H65" s="28"/>
      <c r="I65" s="4"/>
    </row>
    <row r="66" spans="1:9" ht="18.75" customHeight="1" thickBot="1" x14ac:dyDescent="0.3">
      <c r="A66" s="40"/>
      <c r="B66" s="5"/>
      <c r="C66" s="3" t="s">
        <v>26</v>
      </c>
      <c r="D66" s="32">
        <v>1</v>
      </c>
      <c r="E66" s="25"/>
      <c r="F66" s="25"/>
      <c r="G66" s="24"/>
      <c r="H66" s="28"/>
      <c r="I66" s="4"/>
    </row>
    <row r="67" spans="1:9" ht="18.75" customHeight="1" thickBot="1" x14ac:dyDescent="0.3">
      <c r="A67" s="41"/>
      <c r="B67" s="13"/>
      <c r="C67" s="14" t="s">
        <v>27</v>
      </c>
      <c r="D67" s="33">
        <v>1</v>
      </c>
      <c r="E67" s="26"/>
      <c r="F67" s="26"/>
      <c r="G67" s="24"/>
      <c r="H67" s="28"/>
      <c r="I67" s="15"/>
    </row>
    <row r="68" spans="1:9" ht="18.75" customHeight="1" thickBot="1" x14ac:dyDescent="0.3">
      <c r="A68" s="39">
        <v>13</v>
      </c>
      <c r="B68" s="42" t="s">
        <v>45</v>
      </c>
      <c r="C68" s="11" t="s">
        <v>22</v>
      </c>
      <c r="D68" s="31">
        <v>1</v>
      </c>
      <c r="E68" s="23"/>
      <c r="F68" s="23"/>
      <c r="G68" s="24"/>
      <c r="H68" s="28"/>
      <c r="I68" s="12"/>
    </row>
    <row r="69" spans="1:9" ht="18.75" customHeight="1" thickBot="1" x14ac:dyDescent="0.3">
      <c r="A69" s="40"/>
      <c r="B69" s="43"/>
      <c r="C69" s="3" t="s">
        <v>23</v>
      </c>
      <c r="D69" s="32">
        <v>1</v>
      </c>
      <c r="E69" s="25"/>
      <c r="F69" s="25"/>
      <c r="G69" s="24"/>
      <c r="H69" s="28"/>
      <c r="I69" s="4"/>
    </row>
    <row r="70" spans="1:9" ht="18.75" customHeight="1" thickBot="1" x14ac:dyDescent="0.3">
      <c r="A70" s="40"/>
      <c r="B70" s="1" t="s">
        <v>12</v>
      </c>
      <c r="C70" s="3" t="s">
        <v>24</v>
      </c>
      <c r="D70" s="32">
        <v>1</v>
      </c>
      <c r="E70" s="25"/>
      <c r="F70" s="25"/>
      <c r="G70" s="24"/>
      <c r="H70" s="28"/>
      <c r="I70" s="4"/>
    </row>
    <row r="71" spans="1:9" ht="18.75" customHeight="1" thickBot="1" x14ac:dyDescent="0.3">
      <c r="A71" s="40"/>
      <c r="B71" s="5"/>
      <c r="C71" s="3" t="s">
        <v>25</v>
      </c>
      <c r="D71" s="32">
        <v>1</v>
      </c>
      <c r="E71" s="25"/>
      <c r="F71" s="25"/>
      <c r="G71" s="24"/>
      <c r="H71" s="28"/>
      <c r="I71" s="4"/>
    </row>
    <row r="72" spans="1:9" ht="18.75" customHeight="1" thickBot="1" x14ac:dyDescent="0.3">
      <c r="A72" s="40"/>
      <c r="B72" s="5"/>
      <c r="C72" s="3" t="s">
        <v>26</v>
      </c>
      <c r="D72" s="32">
        <v>1</v>
      </c>
      <c r="E72" s="25"/>
      <c r="F72" s="25"/>
      <c r="G72" s="24"/>
      <c r="H72" s="28"/>
      <c r="I72" s="4"/>
    </row>
    <row r="73" spans="1:9" ht="18.75" customHeight="1" thickBot="1" x14ac:dyDescent="0.3">
      <c r="A73" s="41"/>
      <c r="B73" s="13"/>
      <c r="C73" s="14" t="s">
        <v>27</v>
      </c>
      <c r="D73" s="33">
        <v>1</v>
      </c>
      <c r="E73" s="26"/>
      <c r="F73" s="26"/>
      <c r="G73" s="24"/>
      <c r="H73" s="28"/>
      <c r="I73" s="15"/>
    </row>
    <row r="74" spans="1:9" ht="18.75" customHeight="1" thickBot="1" x14ac:dyDescent="0.3">
      <c r="A74" s="39">
        <v>14</v>
      </c>
      <c r="B74" s="42" t="s">
        <v>44</v>
      </c>
      <c r="C74" s="11" t="s">
        <v>22</v>
      </c>
      <c r="D74" s="31">
        <f>3+3</f>
        <v>6</v>
      </c>
      <c r="E74" s="23"/>
      <c r="F74" s="23"/>
      <c r="G74" s="24"/>
      <c r="H74" s="28"/>
      <c r="I74" s="12"/>
    </row>
    <row r="75" spans="1:9" ht="18.75" customHeight="1" thickBot="1" x14ac:dyDescent="0.3">
      <c r="A75" s="40"/>
      <c r="B75" s="43"/>
      <c r="C75" s="3" t="s">
        <v>23</v>
      </c>
      <c r="D75" s="32">
        <v>1</v>
      </c>
      <c r="E75" s="25"/>
      <c r="F75" s="25"/>
      <c r="G75" s="24"/>
      <c r="H75" s="28"/>
      <c r="I75" s="4"/>
    </row>
    <row r="76" spans="1:9" ht="18.75" customHeight="1" thickBot="1" x14ac:dyDescent="0.3">
      <c r="A76" s="40"/>
      <c r="B76" s="1" t="s">
        <v>12</v>
      </c>
      <c r="C76" s="3" t="s">
        <v>24</v>
      </c>
      <c r="D76" s="32">
        <v>1</v>
      </c>
      <c r="E76" s="25"/>
      <c r="F76" s="25"/>
      <c r="G76" s="24"/>
      <c r="H76" s="28"/>
      <c r="I76" s="4"/>
    </row>
    <row r="77" spans="1:9" ht="18.75" customHeight="1" thickBot="1" x14ac:dyDescent="0.3">
      <c r="A77" s="40"/>
      <c r="B77" s="5"/>
      <c r="C77" s="3" t="s">
        <v>25</v>
      </c>
      <c r="D77" s="32">
        <v>1</v>
      </c>
      <c r="E77" s="25"/>
      <c r="F77" s="25"/>
      <c r="G77" s="24"/>
      <c r="H77" s="28"/>
      <c r="I77" s="4"/>
    </row>
    <row r="78" spans="1:9" ht="18.75" customHeight="1" thickBot="1" x14ac:dyDescent="0.3">
      <c r="A78" s="40"/>
      <c r="B78" s="5"/>
      <c r="C78" s="3" t="s">
        <v>26</v>
      </c>
      <c r="D78" s="32">
        <v>1</v>
      </c>
      <c r="E78" s="25"/>
      <c r="F78" s="25"/>
      <c r="G78" s="24"/>
      <c r="H78" s="28"/>
      <c r="I78" s="4"/>
    </row>
    <row r="79" spans="1:9" ht="18.75" customHeight="1" thickBot="1" x14ac:dyDescent="0.3">
      <c r="A79" s="41"/>
      <c r="B79" s="13"/>
      <c r="C79" s="14" t="s">
        <v>27</v>
      </c>
      <c r="D79" s="33">
        <v>1</v>
      </c>
      <c r="E79" s="26"/>
      <c r="F79" s="26"/>
      <c r="G79" s="24"/>
      <c r="H79" s="28"/>
      <c r="I79" s="15"/>
    </row>
    <row r="80" spans="1:9" ht="18.75" customHeight="1" thickBot="1" x14ac:dyDescent="0.3">
      <c r="A80" s="39">
        <v>15</v>
      </c>
      <c r="B80" s="42" t="s">
        <v>54</v>
      </c>
      <c r="C80" s="11" t="s">
        <v>5</v>
      </c>
      <c r="D80" s="31">
        <f>222+261+181+410+414+349+409+64+121+158+284+239+244</f>
        <v>3356</v>
      </c>
      <c r="E80" s="23"/>
      <c r="F80" s="23"/>
      <c r="G80" s="24"/>
      <c r="H80" s="28"/>
      <c r="I80" s="12"/>
    </row>
    <row r="81" spans="1:9" ht="18.75" customHeight="1" thickBot="1" x14ac:dyDescent="0.3">
      <c r="A81" s="40"/>
      <c r="B81" s="43"/>
      <c r="C81" s="3" t="s">
        <v>6</v>
      </c>
      <c r="D81" s="32">
        <v>1</v>
      </c>
      <c r="E81" s="25"/>
      <c r="F81" s="25"/>
      <c r="G81" s="24"/>
      <c r="H81" s="28"/>
      <c r="I81" s="4"/>
    </row>
    <row r="82" spans="1:9" ht="18.75" customHeight="1" thickBot="1" x14ac:dyDescent="0.3">
      <c r="A82" s="41"/>
      <c r="B82" s="44"/>
      <c r="C82" s="14" t="s">
        <v>7</v>
      </c>
      <c r="D82" s="33">
        <v>1</v>
      </c>
      <c r="E82" s="26"/>
      <c r="F82" s="26"/>
      <c r="G82" s="24"/>
      <c r="H82" s="28"/>
      <c r="I82" s="15"/>
    </row>
    <row r="83" spans="1:9" ht="18.75" customHeight="1" thickBot="1" x14ac:dyDescent="0.3">
      <c r="A83" s="39">
        <v>16</v>
      </c>
      <c r="B83" s="42" t="s">
        <v>55</v>
      </c>
      <c r="C83" s="11" t="s">
        <v>22</v>
      </c>
      <c r="D83" s="31">
        <f>1</f>
        <v>1</v>
      </c>
      <c r="E83" s="23"/>
      <c r="F83" s="23"/>
      <c r="G83" s="24"/>
      <c r="H83" s="28"/>
      <c r="I83" s="12"/>
    </row>
    <row r="84" spans="1:9" ht="18.75" customHeight="1" thickBot="1" x14ac:dyDescent="0.3">
      <c r="A84" s="40"/>
      <c r="B84" s="43"/>
      <c r="C84" s="3" t="s">
        <v>29</v>
      </c>
      <c r="D84" s="32">
        <v>1</v>
      </c>
      <c r="E84" s="25"/>
      <c r="F84" s="25"/>
      <c r="G84" s="24"/>
      <c r="H84" s="28"/>
      <c r="I84" s="4"/>
    </row>
    <row r="85" spans="1:9" ht="18.75" customHeight="1" thickBot="1" x14ac:dyDescent="0.3">
      <c r="A85" s="40"/>
      <c r="B85" s="43"/>
      <c r="C85" s="3" t="s">
        <v>30</v>
      </c>
      <c r="D85" s="32">
        <v>1</v>
      </c>
      <c r="E85" s="25"/>
      <c r="F85" s="25"/>
      <c r="G85" s="24"/>
      <c r="H85" s="28"/>
      <c r="I85" s="4"/>
    </row>
    <row r="86" spans="1:9" ht="18.75" customHeight="1" thickBot="1" x14ac:dyDescent="0.3">
      <c r="A86" s="40"/>
      <c r="B86" s="43"/>
      <c r="C86" s="3" t="s">
        <v>31</v>
      </c>
      <c r="D86" s="32">
        <v>1</v>
      </c>
      <c r="E86" s="25"/>
      <c r="F86" s="25"/>
      <c r="G86" s="24"/>
      <c r="H86" s="28"/>
      <c r="I86" s="4"/>
    </row>
    <row r="87" spans="1:9" ht="18.75" customHeight="1" thickBot="1" x14ac:dyDescent="0.3">
      <c r="A87" s="40"/>
      <c r="B87" s="43"/>
      <c r="C87" s="3" t="s">
        <v>32</v>
      </c>
      <c r="D87" s="32">
        <v>1</v>
      </c>
      <c r="E87" s="25"/>
      <c r="F87" s="25"/>
      <c r="G87" s="24"/>
      <c r="H87" s="28"/>
      <c r="I87" s="4"/>
    </row>
    <row r="88" spans="1:9" ht="18.75" customHeight="1" thickBot="1" x14ac:dyDescent="0.3">
      <c r="A88" s="41"/>
      <c r="B88" s="44"/>
      <c r="C88" s="14" t="s">
        <v>33</v>
      </c>
      <c r="D88" s="33">
        <v>1</v>
      </c>
      <c r="E88" s="26"/>
      <c r="F88" s="26"/>
      <c r="G88" s="24"/>
      <c r="H88" s="28"/>
      <c r="I88" s="15"/>
    </row>
    <row r="89" spans="1:9" ht="18.75" customHeight="1" thickBot="1" x14ac:dyDescent="0.3">
      <c r="A89" s="39">
        <v>17</v>
      </c>
      <c r="B89" s="42" t="s">
        <v>34</v>
      </c>
      <c r="C89" s="11" t="s">
        <v>14</v>
      </c>
      <c r="D89" s="31">
        <f>1+20</f>
        <v>21</v>
      </c>
      <c r="E89" s="23"/>
      <c r="F89" s="23"/>
      <c r="G89" s="24"/>
      <c r="H89" s="28"/>
      <c r="I89" s="12"/>
    </row>
    <row r="90" spans="1:9" ht="18.75" customHeight="1" thickBot="1" x14ac:dyDescent="0.3">
      <c r="A90" s="40"/>
      <c r="B90" s="43"/>
      <c r="C90" s="3" t="s">
        <v>15</v>
      </c>
      <c r="D90" s="32">
        <v>1</v>
      </c>
      <c r="E90" s="25"/>
      <c r="F90" s="25"/>
      <c r="G90" s="24"/>
      <c r="H90" s="28"/>
      <c r="I90" s="4"/>
    </row>
    <row r="91" spans="1:9" ht="18.75" customHeight="1" thickBot="1" x14ac:dyDescent="0.3">
      <c r="A91" s="40"/>
      <c r="B91" s="43"/>
      <c r="C91" s="3" t="s">
        <v>16</v>
      </c>
      <c r="D91" s="32">
        <f>1</f>
        <v>1</v>
      </c>
      <c r="E91" s="25"/>
      <c r="F91" s="25"/>
      <c r="G91" s="24"/>
      <c r="H91" s="28"/>
      <c r="I91" s="4"/>
    </row>
    <row r="92" spans="1:9" ht="18.75" customHeight="1" thickBot="1" x14ac:dyDescent="0.3">
      <c r="A92" s="40"/>
      <c r="B92" s="43"/>
      <c r="C92" s="3" t="s">
        <v>17</v>
      </c>
      <c r="D92" s="32">
        <v>1</v>
      </c>
      <c r="E92" s="25"/>
      <c r="F92" s="25"/>
      <c r="G92" s="24"/>
      <c r="H92" s="28"/>
      <c r="I92" s="4"/>
    </row>
    <row r="93" spans="1:9" ht="18.75" customHeight="1" thickBot="1" x14ac:dyDescent="0.3">
      <c r="A93" s="40"/>
      <c r="B93" s="43"/>
      <c r="C93" s="3" t="s">
        <v>18</v>
      </c>
      <c r="D93" s="32">
        <f>1</f>
        <v>1</v>
      </c>
      <c r="E93" s="25"/>
      <c r="F93" s="25"/>
      <c r="G93" s="24"/>
      <c r="H93" s="28"/>
      <c r="I93" s="4"/>
    </row>
    <row r="94" spans="1:9" ht="18.75" customHeight="1" thickBot="1" x14ac:dyDescent="0.3">
      <c r="A94" s="40"/>
      <c r="B94" s="43"/>
      <c r="C94" s="3" t="s">
        <v>19</v>
      </c>
      <c r="D94" s="32">
        <v>1</v>
      </c>
      <c r="E94" s="25"/>
      <c r="F94" s="25"/>
      <c r="G94" s="24"/>
      <c r="H94" s="28"/>
      <c r="I94" s="4"/>
    </row>
    <row r="95" spans="1:9" ht="18.75" customHeight="1" thickBot="1" x14ac:dyDescent="0.3">
      <c r="A95" s="40"/>
      <c r="B95" s="43"/>
      <c r="C95" s="3" t="s">
        <v>20</v>
      </c>
      <c r="D95" s="32">
        <v>1</v>
      </c>
      <c r="E95" s="25"/>
      <c r="F95" s="25"/>
      <c r="G95" s="24"/>
      <c r="H95" s="28"/>
      <c r="I95" s="4"/>
    </row>
    <row r="96" spans="1:9" ht="18.75" customHeight="1" thickBot="1" x14ac:dyDescent="0.3">
      <c r="A96" s="41"/>
      <c r="B96" s="44"/>
      <c r="C96" s="14" t="s">
        <v>21</v>
      </c>
      <c r="D96" s="33">
        <v>1</v>
      </c>
      <c r="E96" s="26"/>
      <c r="F96" s="26"/>
      <c r="G96" s="24"/>
      <c r="H96" s="28"/>
      <c r="I96" s="15"/>
    </row>
    <row r="97" spans="1:9" ht="18.75" customHeight="1" thickBot="1" x14ac:dyDescent="0.3">
      <c r="A97" s="18">
        <v>18</v>
      </c>
      <c r="B97" s="46" t="s">
        <v>35</v>
      </c>
      <c r="C97" s="46"/>
      <c r="D97" s="37">
        <f>26+324+2572-222+4+13+1+4+1+28+332+2703-259+13+10+3+29+336+2768-181+1+8+13+1+26+322+2971-410+6+7+1+1+23+304+5882-414+4+12+1+2+2-1+46+349+2887-348+1+5+9+2+1+1+46+443+4908-409+3+13+11+1+1+24+296+2627-64-121+2+5+12+2+1+28+385+2726-158+3+5+28+3215+3227+3474</f>
        <v>40954</v>
      </c>
      <c r="E97" s="27"/>
      <c r="F97" s="27"/>
      <c r="G97" s="24"/>
      <c r="H97" s="28"/>
      <c r="I97" s="19"/>
    </row>
    <row r="98" spans="1:9" ht="18.75" customHeight="1" thickBot="1" x14ac:dyDescent="0.3">
      <c r="A98" s="18">
        <v>19</v>
      </c>
      <c r="B98" s="46" t="s">
        <v>36</v>
      </c>
      <c r="C98" s="46"/>
      <c r="D98" s="37">
        <f>13+28+1+16+1+31+1+10+9+6+3+1+6+1+15+1+6+15+7</f>
        <v>171</v>
      </c>
      <c r="E98" s="27"/>
      <c r="F98" s="27"/>
      <c r="G98" s="24"/>
      <c r="H98" s="28"/>
      <c r="I98" s="19"/>
    </row>
    <row r="99" spans="1:9" ht="18.75" customHeight="1" x14ac:dyDescent="0.25">
      <c r="A99" s="45" t="s">
        <v>42</v>
      </c>
      <c r="B99" s="45"/>
      <c r="C99" s="45"/>
      <c r="D99" s="45"/>
      <c r="E99" s="45"/>
      <c r="F99" s="45"/>
      <c r="G99" s="45"/>
      <c r="H99" s="21"/>
      <c r="I99" s="20"/>
    </row>
    <row r="102" spans="1:9" x14ac:dyDescent="0.25">
      <c r="A102" s="48" t="s">
        <v>57</v>
      </c>
      <c r="D102"/>
    </row>
    <row r="103" spans="1:9" x14ac:dyDescent="0.25">
      <c r="D103"/>
    </row>
    <row r="104" spans="1:9" x14ac:dyDescent="0.25">
      <c r="A104" s="48" t="s">
        <v>58</v>
      </c>
      <c r="B104" s="48"/>
      <c r="C104" s="49"/>
      <c r="D104" s="50"/>
    </row>
    <row r="105" spans="1:9" x14ac:dyDescent="0.25">
      <c r="A105" t="s">
        <v>59</v>
      </c>
      <c r="B105" s="48"/>
      <c r="C105" s="49"/>
      <c r="D105"/>
    </row>
    <row r="106" spans="1:9" x14ac:dyDescent="0.25">
      <c r="A106" t="s">
        <v>60</v>
      </c>
      <c r="D106"/>
    </row>
    <row r="107" spans="1:9" x14ac:dyDescent="0.25">
      <c r="D107"/>
    </row>
    <row r="108" spans="1:9" x14ac:dyDescent="0.25">
      <c r="A108" s="48" t="s">
        <v>61</v>
      </c>
      <c r="D108"/>
    </row>
    <row r="109" spans="1:9" x14ac:dyDescent="0.25">
      <c r="A109" t="s">
        <v>62</v>
      </c>
      <c r="D109"/>
    </row>
    <row r="110" spans="1:9" x14ac:dyDescent="0.25">
      <c r="A110" t="s">
        <v>63</v>
      </c>
      <c r="D110"/>
    </row>
    <row r="111" spans="1:9" x14ac:dyDescent="0.25">
      <c r="D111"/>
    </row>
    <row r="112" spans="1:9" x14ac:dyDescent="0.25">
      <c r="A112" s="48" t="s">
        <v>64</v>
      </c>
      <c r="D112"/>
    </row>
    <row r="113" spans="1:4" x14ac:dyDescent="0.25">
      <c r="A113" t="s">
        <v>59</v>
      </c>
      <c r="D113"/>
    </row>
    <row r="114" spans="1:4" x14ac:dyDescent="0.25">
      <c r="A114" t="s">
        <v>65</v>
      </c>
      <c r="D114"/>
    </row>
    <row r="115" spans="1:4" x14ac:dyDescent="0.25">
      <c r="D115"/>
    </row>
    <row r="116" spans="1:4" x14ac:dyDescent="0.25">
      <c r="A116" s="48" t="s">
        <v>66</v>
      </c>
      <c r="D116"/>
    </row>
    <row r="117" spans="1:4" x14ac:dyDescent="0.25">
      <c r="A117" t="s">
        <v>67</v>
      </c>
      <c r="D117"/>
    </row>
    <row r="118" spans="1:4" x14ac:dyDescent="0.25">
      <c r="A118" s="48" t="s">
        <v>68</v>
      </c>
      <c r="D118"/>
    </row>
    <row r="119" spans="1:4" x14ac:dyDescent="0.25">
      <c r="A119" t="s">
        <v>69</v>
      </c>
      <c r="D119"/>
    </row>
    <row r="120" spans="1:4" x14ac:dyDescent="0.25">
      <c r="A120" t="s">
        <v>70</v>
      </c>
      <c r="D120"/>
    </row>
    <row r="121" spans="1:4" x14ac:dyDescent="0.25">
      <c r="D121"/>
    </row>
  </sheetData>
  <mergeCells count="34">
    <mergeCell ref="A50:A55"/>
    <mergeCell ref="A56:A61"/>
    <mergeCell ref="B97:C97"/>
    <mergeCell ref="B98:C98"/>
    <mergeCell ref="A1:I1"/>
    <mergeCell ref="B50:B51"/>
    <mergeCell ref="B56:B57"/>
    <mergeCell ref="B62:B63"/>
    <mergeCell ref="B68:B69"/>
    <mergeCell ref="B32:B33"/>
    <mergeCell ref="B38:B39"/>
    <mergeCell ref="B44:B45"/>
    <mergeCell ref="A74:A79"/>
    <mergeCell ref="A89:A96"/>
    <mergeCell ref="B89:B96"/>
    <mergeCell ref="A80:A82"/>
    <mergeCell ref="A44:A49"/>
    <mergeCell ref="A24:A31"/>
    <mergeCell ref="B16:B18"/>
    <mergeCell ref="B24:B26"/>
    <mergeCell ref="A32:A37"/>
    <mergeCell ref="A38:A43"/>
    <mergeCell ref="A4:A6"/>
    <mergeCell ref="A7:A9"/>
    <mergeCell ref="A10:A12"/>
    <mergeCell ref="A13:A15"/>
    <mergeCell ref="A16:A23"/>
    <mergeCell ref="A62:A67"/>
    <mergeCell ref="A68:A73"/>
    <mergeCell ref="B83:B88"/>
    <mergeCell ref="B74:B75"/>
    <mergeCell ref="A99:G99"/>
    <mergeCell ref="B80:B82"/>
    <mergeCell ref="A83:A88"/>
  </mergeCells>
  <pageMargins left="0.31496062992125984" right="0.31496062992125984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Lempart</dc:creator>
  <cp:lastModifiedBy>Mateusz Lempart</cp:lastModifiedBy>
  <cp:lastPrinted>2022-10-24T11:24:15Z</cp:lastPrinted>
  <dcterms:created xsi:type="dcterms:W3CDTF">2019-11-21T10:34:57Z</dcterms:created>
  <dcterms:modified xsi:type="dcterms:W3CDTF">2022-11-21T09:57:36Z</dcterms:modified>
</cp:coreProperties>
</file>